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ВЫБОРЫ 2021-ГДРФ\Сведения о кандидатах\Избирательные фонды\"/>
    </mc:Choice>
  </mc:AlternateContent>
  <bookViews>
    <workbookView xWindow="0" yWindow="0" windowWidth="28800" windowHeight="11700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B44" i="1" l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<sst xmlns="http://schemas.openxmlformats.org/spreadsheetml/2006/main" count="43" uniqueCount="35">
  <si>
    <t>Выборы депутатов Государственной Думы Федерального Собрания Российской Федерации восьмого созыва</t>
  </si>
  <si>
    <t>Республика Татарстан (Татарстан) – Нижнекамский (№ 28)</t>
  </si>
  <si>
    <t>В руб.</t>
  </si>
  <si>
    <t>1</t>
  </si>
  <si>
    <t/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</si>
  <si>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</si>
  <si>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</si>
  <si>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</si>
  <si>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</si>
  <si>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</si>
  <si>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</si>
  <si>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</si>
  <si>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</si>
  <si>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</si>
  <si>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</si>
  <si>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</si>
  <si>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</si>
  <si>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</si>
  <si>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</si>
  <si>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</si>
  <si>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</si>
  <si>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</si>
  <si>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</si>
  <si>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</si>
  <si>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</si>
  <si>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</si>
  <si>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</si>
  <si>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</si>
  <si>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</si>
  <si>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</si>
  <si>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</si>
  <si>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</si>
  <si>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4</t>
  </si>
  <si>
    <t>4.1</t>
  </si>
  <si>
    <t>Сведения о поступлении и расходовании средств избирательных фондов кандидатов (кросс-таблица на основании итоговых финансовых отчетов)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</si>
</sst>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28" workbookViewId="0">
      <selection activeCell="H4" sqref="H4"/>
    </sheetView>
  </sheetViews>
  <sheetFormatPr defaultRowHeight="15" x14ac:dyDescent="0.25"/>
  <cols>
    <col min="1" max="1" width="6.140625" customWidth="1"/>
    <col min="2" max="2" width="42.140625" customWidth="1"/>
    <col min="3" max="3" width="3.5703125" customWidth="1"/>
    <col min="4" max="4" width="11.28515625" customWidth="1"/>
    <col min="5" max="6" width="9" customWidth="1"/>
    <col min="7" max="7" width="7.140625" customWidth="1"/>
    <col min="8" max="8" width="10.42578125" customWidth="1"/>
    <col min="9" max="9" width="8.140625" customWidth="1"/>
    <col min="10" max="10" width="7.85546875" customWidth="1"/>
    <col min="11" max="11" width="8.140625" customWidth="1"/>
    <col min="12" max="12" width="9" customWidth="1"/>
    <col min="13" max="13" width="8.7109375" customWidth="1"/>
  </cols>
  <sheetData>
    <row r="1" spans="1:13" ht="32.450000000000003" customHeight="1" x14ac:dyDescent="0.25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ht="15.75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3" ht="15.75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x14ac:dyDescent="0.25">
      <c r="L4" s="1" t="s">
        <v>2</v>
      </c>
    </row>
    <row r="5" spans="1:13" ht="81" x14ac:dyDescent="0.25">
      <c r="A5" s="2" t="str">
        <f>"№ строки"</f>
        <v>№ строки</v>
      </c>
      <c r="B5" s="3" t="str">
        <f>"Строка финансового отчета"</f>
        <v>Строка финансового отчета</v>
      </c>
      <c r="C5" s="5" t="str">
        <f>"Шифр строки"</f>
        <v>Шифр строки</v>
      </c>
      <c r="D5" s="5" t="str">
        <f>"Итого по всем кандидатам"</f>
        <v>Итого по всем кандидатам</v>
      </c>
      <c r="E5" s="6" t="str">
        <f>"Алейников Валерий Вячеславович"</f>
        <v>Алейников Валерий Вячеславович</v>
      </c>
      <c r="F5" s="6" t="str">
        <f>"Аюпов Динар Хамбольевич"</f>
        <v>Аюпов Динар Хамбольевич</v>
      </c>
      <c r="G5" s="6" t="str">
        <f>"Гейко Андрей Павлович"</f>
        <v>Гейко Андрей Павлович</v>
      </c>
      <c r="H5" s="6" t="str">
        <f>"Морозов Олег Викторович"</f>
        <v>Морозов Олег Викторович</v>
      </c>
      <c r="I5" s="6" t="str">
        <f>"Сираев Ильнар Рашитович"</f>
        <v>Сираев Ильнар Рашитович</v>
      </c>
      <c r="J5" s="6" t="str">
        <f>"Смирнов Виталий Николаевич"</f>
        <v>Смирнов Виталий Николаевич</v>
      </c>
      <c r="K5" s="6" t="str">
        <f>"Федотов Роман Васильевич"</f>
        <v>Федотов Роман Васильевич</v>
      </c>
      <c r="L5" s="6" t="str">
        <f>"Ходжаев Ренат Темурович"</f>
        <v>Ходжаев Ренат Темурович</v>
      </c>
    </row>
    <row r="6" spans="1:13" x14ac:dyDescent="0.25">
      <c r="A6" s="8" t="s">
        <v>3</v>
      </c>
      <c r="B6" s="3" t="str">
        <f>"2"</f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4"/>
    </row>
    <row r="7" spans="1:13" x14ac:dyDescent="0.25">
      <c r="A7" s="9" t="s">
        <v>3</v>
      </c>
      <c r="B7" s="10" t="str">
        <f>"Поступило средств в избирательный фонд, всего"</f>
        <v>Поступило средств в избирательный фонд, всего</v>
      </c>
      <c r="C7" s="11">
        <v>10</v>
      </c>
      <c r="D7" s="12">
        <v>10487490</v>
      </c>
      <c r="E7" s="12">
        <v>300000</v>
      </c>
      <c r="F7" s="12">
        <v>210000</v>
      </c>
      <c r="G7" s="12">
        <v>7500</v>
      </c>
      <c r="H7" s="12">
        <v>9500000</v>
      </c>
      <c r="I7" s="12">
        <v>20000</v>
      </c>
      <c r="J7" s="12">
        <v>0</v>
      </c>
      <c r="K7" s="12">
        <v>24990</v>
      </c>
      <c r="L7" s="12">
        <v>425000</v>
      </c>
      <c r="M7" s="7"/>
    </row>
    <row r="8" spans="1:13" x14ac:dyDescent="0.25">
      <c r="A8" s="9" t="s">
        <v>4</v>
      </c>
      <c r="B8" s="11" t="str">
        <f>"в том числе"</f>
        <v>в том числе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7"/>
    </row>
    <row r="9" spans="1:13" ht="25.5" x14ac:dyDescent="0.25">
      <c r="A9" s="9" t="s">
        <v>5</v>
      </c>
      <c r="B9" s="10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9" s="11">
        <v>20</v>
      </c>
      <c r="D9" s="12">
        <v>10487490</v>
      </c>
      <c r="E9" s="12">
        <v>300000</v>
      </c>
      <c r="F9" s="12">
        <v>210000</v>
      </c>
      <c r="G9" s="12">
        <v>7500</v>
      </c>
      <c r="H9" s="12">
        <v>9500000</v>
      </c>
      <c r="I9" s="12">
        <v>20000</v>
      </c>
      <c r="J9" s="12">
        <v>0</v>
      </c>
      <c r="K9" s="12">
        <v>24990</v>
      </c>
      <c r="L9" s="12">
        <v>425000</v>
      </c>
      <c r="M9" s="7"/>
    </row>
    <row r="10" spans="1:13" x14ac:dyDescent="0.25">
      <c r="A10" s="9" t="s">
        <v>4</v>
      </c>
      <c r="B10" s="11" t="str">
        <f>"из них"</f>
        <v>из них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7"/>
    </row>
    <row r="11" spans="1:13" ht="38.25" x14ac:dyDescent="0.25">
      <c r="A11" s="9" t="s">
        <v>6</v>
      </c>
      <c r="B11" s="10" t="str">
        <f>"Собственные средства политической партии / регионального отделения политической партии / кандидата"</f>
        <v>Собственные средства политической партии / регионального отделения политической партии / кандидата</v>
      </c>
      <c r="C11" s="11">
        <v>30</v>
      </c>
      <c r="D11" s="12">
        <v>5477490</v>
      </c>
      <c r="E11" s="12">
        <v>0</v>
      </c>
      <c r="F11" s="12">
        <v>0</v>
      </c>
      <c r="G11" s="12">
        <v>7500</v>
      </c>
      <c r="H11" s="12">
        <v>5000000</v>
      </c>
      <c r="I11" s="12">
        <v>20000</v>
      </c>
      <c r="J11" s="12">
        <v>0</v>
      </c>
      <c r="K11" s="12">
        <v>24990</v>
      </c>
      <c r="L11" s="12">
        <v>425000</v>
      </c>
      <c r="M11" s="7"/>
    </row>
    <row r="12" spans="1:13" ht="25.5" x14ac:dyDescent="0.25">
      <c r="A12" s="9" t="s">
        <v>7</v>
      </c>
      <c r="B12" s="10" t="str">
        <f>"Средства, выделенные кандидату выдвинувшей его политической партией"</f>
        <v>Средства, выделенные кандидату выдвинувшей его политической партией</v>
      </c>
      <c r="C12" s="11">
        <v>40</v>
      </c>
      <c r="D12" s="12">
        <v>510000</v>
      </c>
      <c r="E12" s="12">
        <v>300000</v>
      </c>
      <c r="F12" s="12">
        <v>210000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7"/>
    </row>
    <row r="13" spans="1:13" x14ac:dyDescent="0.25">
      <c r="A13" s="9" t="s">
        <v>8</v>
      </c>
      <c r="B13" s="10" t="str">
        <f>"Добровольные пожертвования гражданина"</f>
        <v>Добровольные пожертвования гражданина</v>
      </c>
      <c r="C13" s="11">
        <v>50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7"/>
    </row>
    <row r="14" spans="1:13" ht="25.5" x14ac:dyDescent="0.25">
      <c r="A14" s="9" t="s">
        <v>9</v>
      </c>
      <c r="B14" s="10" t="str">
        <f>"Добровольные пожертвования юридического лица"</f>
        <v>Добровольные пожертвования юридического лица</v>
      </c>
      <c r="C14" s="11">
        <v>60</v>
      </c>
      <c r="D14" s="12">
        <v>4500000</v>
      </c>
      <c r="E14" s="12">
        <v>0</v>
      </c>
      <c r="F14" s="12">
        <v>0</v>
      </c>
      <c r="G14" s="12">
        <v>0</v>
      </c>
      <c r="H14" s="12">
        <v>4500000</v>
      </c>
      <c r="I14" s="12">
        <v>0</v>
      </c>
      <c r="J14" s="12">
        <v>0</v>
      </c>
      <c r="K14" s="12">
        <v>0</v>
      </c>
      <c r="L14" s="12">
        <v>0</v>
      </c>
      <c r="M14" s="7"/>
    </row>
    <row r="15" spans="1:13" ht="51" x14ac:dyDescent="0.25">
      <c r="A15" s="9" t="s">
        <v>10</v>
      </c>
      <c r="B15" s="10" t="str">
        <f>"Поступило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№67-ФЗ"</f>
        <v>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</v>
      </c>
      <c r="C15" s="11">
        <v>70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7"/>
    </row>
    <row r="16" spans="1:13" x14ac:dyDescent="0.25">
      <c r="A16" s="9" t="s">
        <v>4</v>
      </c>
      <c r="B16" s="11" t="str">
        <f>"из них"</f>
        <v>из них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7"/>
    </row>
    <row r="17" spans="1:13" ht="51" x14ac:dyDescent="0.25">
      <c r="A17" s="9" t="s">
        <v>11</v>
      </c>
      <c r="B17" s="10" t="str">
        <f>"Собственные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партией"</f>
        <v>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</v>
      </c>
      <c r="C17" s="11">
        <v>80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7"/>
    </row>
    <row r="18" spans="1:13" x14ac:dyDescent="0.25">
      <c r="A18" s="9" t="s">
        <v>12</v>
      </c>
      <c r="B18" s="10" t="str">
        <f>"Средства гражданина"</f>
        <v>Средства гражданина</v>
      </c>
      <c r="C18" s="11">
        <v>90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7"/>
    </row>
    <row r="19" spans="1:13" x14ac:dyDescent="0.25">
      <c r="A19" s="9" t="s">
        <v>13</v>
      </c>
      <c r="B19" s="10" t="str">
        <f>"Средства юридического лица"</f>
        <v>Средства юридического лица</v>
      </c>
      <c r="C19" s="11">
        <v>100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7"/>
    </row>
    <row r="20" spans="1:13" ht="25.5" x14ac:dyDescent="0.25">
      <c r="A20" s="9" t="s">
        <v>14</v>
      </c>
      <c r="B20" s="10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0" s="11">
        <v>110</v>
      </c>
      <c r="D20" s="12">
        <v>57276.25</v>
      </c>
      <c r="E20" s="12">
        <v>0</v>
      </c>
      <c r="F20" s="12">
        <v>0</v>
      </c>
      <c r="G20" s="12">
        <v>0</v>
      </c>
      <c r="H20" s="12">
        <v>0</v>
      </c>
      <c r="I20" s="12">
        <v>5000</v>
      </c>
      <c r="J20" s="12">
        <v>0</v>
      </c>
      <c r="K20" s="12">
        <v>0</v>
      </c>
      <c r="L20" s="12">
        <v>52276.25</v>
      </c>
      <c r="M20" s="7"/>
    </row>
    <row r="21" spans="1:13" x14ac:dyDescent="0.25">
      <c r="A21" s="9" t="s">
        <v>4</v>
      </c>
      <c r="B21" s="11" t="str">
        <f>"из них"</f>
        <v>из них</v>
      </c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7"/>
    </row>
    <row r="22" spans="1:13" x14ac:dyDescent="0.25">
      <c r="A22" s="9" t="s">
        <v>15</v>
      </c>
      <c r="B22" s="10" t="str">
        <f>"Перечислено в доход федерального бюджета"</f>
        <v>Перечислено в доход федерального бюджета</v>
      </c>
      <c r="C22" s="11">
        <v>120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7"/>
    </row>
    <row r="23" spans="1:13" ht="25.5" x14ac:dyDescent="0.25">
      <c r="A23" s="9" t="s">
        <v>16</v>
      </c>
      <c r="B23" s="10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11">
        <v>130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7"/>
    </row>
    <row r="24" spans="1:13" x14ac:dyDescent="0.25">
      <c r="A24" s="9" t="s">
        <v>4</v>
      </c>
      <c r="B24" s="11" t="str">
        <f>"из них"</f>
        <v>из них</v>
      </c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7"/>
    </row>
    <row r="25" spans="1:13" ht="38.25" x14ac:dyDescent="0.25">
      <c r="A25" s="9" t="s">
        <v>17</v>
      </c>
      <c r="B25" s="10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11">
        <v>140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7"/>
    </row>
    <row r="26" spans="1:13" ht="38.25" x14ac:dyDescent="0.25">
      <c r="A26" s="9" t="s">
        <v>18</v>
      </c>
      <c r="B26" s="10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11">
        <v>150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7"/>
    </row>
    <row r="27" spans="1:13" ht="25.5" x14ac:dyDescent="0.25">
      <c r="A27" s="9" t="s">
        <v>19</v>
      </c>
      <c r="B27" s="10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11">
        <v>160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7"/>
    </row>
    <row r="28" spans="1:13" ht="25.5" x14ac:dyDescent="0.25">
      <c r="A28" s="9" t="s">
        <v>20</v>
      </c>
      <c r="B28" s="10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11">
        <v>170</v>
      </c>
      <c r="D28" s="12">
        <v>57276.25</v>
      </c>
      <c r="E28" s="12">
        <v>0</v>
      </c>
      <c r="F28" s="12">
        <v>0</v>
      </c>
      <c r="G28" s="12">
        <v>0</v>
      </c>
      <c r="H28" s="12">
        <v>0</v>
      </c>
      <c r="I28" s="12">
        <v>5000</v>
      </c>
      <c r="J28" s="12">
        <v>0</v>
      </c>
      <c r="K28" s="12">
        <v>0</v>
      </c>
      <c r="L28" s="12">
        <v>52276.25</v>
      </c>
      <c r="M28" s="7"/>
    </row>
    <row r="29" spans="1:13" x14ac:dyDescent="0.25">
      <c r="A29" s="9" t="s">
        <v>21</v>
      </c>
      <c r="B29" s="10" t="str">
        <f>"Израсходовано средств, всего"</f>
        <v>Израсходовано средств, всего</v>
      </c>
      <c r="C29" s="11">
        <v>180</v>
      </c>
      <c r="D29" s="12">
        <v>10429213.75</v>
      </c>
      <c r="E29" s="12">
        <v>300000</v>
      </c>
      <c r="F29" s="12">
        <v>210000</v>
      </c>
      <c r="G29" s="12">
        <v>7500</v>
      </c>
      <c r="H29" s="12">
        <v>9500000</v>
      </c>
      <c r="I29" s="12">
        <v>15000</v>
      </c>
      <c r="J29" s="12">
        <v>0</v>
      </c>
      <c r="K29" s="12">
        <v>23990</v>
      </c>
      <c r="L29" s="12">
        <v>372723.75</v>
      </c>
      <c r="M29" s="7"/>
    </row>
    <row r="30" spans="1:13" x14ac:dyDescent="0.25">
      <c r="A30" s="9" t="s">
        <v>4</v>
      </c>
      <c r="B30" s="11" t="str">
        <f>"из них"</f>
        <v>из них</v>
      </c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7"/>
    </row>
    <row r="31" spans="1:13" x14ac:dyDescent="0.25">
      <c r="A31" s="9" t="s">
        <v>22</v>
      </c>
      <c r="B31" s="10" t="str">
        <f>"На организацию сбора подписей избирателей"</f>
        <v>На организацию сбора подписей избирателей</v>
      </c>
      <c r="C31" s="11">
        <v>190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7"/>
    </row>
    <row r="32" spans="1:13" x14ac:dyDescent="0.25">
      <c r="A32" s="9" t="s">
        <v>4</v>
      </c>
      <c r="B32" s="11" t="str">
        <f>"из них"</f>
        <v>из них</v>
      </c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7"/>
    </row>
    <row r="33" spans="1:13" ht="25.5" x14ac:dyDescent="0.25">
      <c r="A33" s="9" t="s">
        <v>23</v>
      </c>
      <c r="B33" s="10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3" s="11">
        <v>200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7"/>
    </row>
    <row r="34" spans="1:13" ht="25.5" x14ac:dyDescent="0.25">
      <c r="A34" s="9" t="s">
        <v>24</v>
      </c>
      <c r="B34" s="10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4" s="11">
        <v>210</v>
      </c>
      <c r="D34" s="12">
        <v>889000</v>
      </c>
      <c r="E34" s="12">
        <v>150000</v>
      </c>
      <c r="F34" s="12">
        <v>0</v>
      </c>
      <c r="G34" s="12">
        <v>0</v>
      </c>
      <c r="H34" s="12">
        <v>739000</v>
      </c>
      <c r="I34" s="12">
        <v>0</v>
      </c>
      <c r="J34" s="12">
        <v>0</v>
      </c>
      <c r="K34" s="12">
        <v>0</v>
      </c>
      <c r="L34" s="12">
        <v>0</v>
      </c>
      <c r="M34" s="7"/>
    </row>
    <row r="35" spans="1:13" ht="25.5" x14ac:dyDescent="0.25">
      <c r="A35" s="9" t="s">
        <v>25</v>
      </c>
      <c r="B35" s="10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5" s="11">
        <v>220</v>
      </c>
      <c r="D35" s="12">
        <v>485823.75</v>
      </c>
      <c r="E35" s="12">
        <v>0</v>
      </c>
      <c r="F35" s="12">
        <v>0</v>
      </c>
      <c r="G35" s="12">
        <v>0</v>
      </c>
      <c r="H35" s="12">
        <v>113100</v>
      </c>
      <c r="I35" s="12">
        <v>0</v>
      </c>
      <c r="J35" s="12">
        <v>0</v>
      </c>
      <c r="K35" s="12">
        <v>0</v>
      </c>
      <c r="L35" s="12">
        <v>372723.75</v>
      </c>
      <c r="M35" s="7"/>
    </row>
    <row r="36" spans="1:13" ht="25.5" x14ac:dyDescent="0.25">
      <c r="A36" s="9" t="s">
        <v>26</v>
      </c>
      <c r="B36" s="10" t="str">
        <f>"На предвыборную агитацию через сетевые издания"</f>
        <v>На предвыборную агитацию через сетевые издания</v>
      </c>
      <c r="C36" s="11">
        <v>230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7"/>
    </row>
    <row r="37" spans="1:13" ht="25.5" x14ac:dyDescent="0.25">
      <c r="A37" s="9" t="s">
        <v>27</v>
      </c>
      <c r="B37" s="10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7" s="11">
        <v>240</v>
      </c>
      <c r="D37" s="12">
        <v>2592613</v>
      </c>
      <c r="E37" s="12">
        <v>150000</v>
      </c>
      <c r="F37" s="12">
        <v>185000</v>
      </c>
      <c r="G37" s="12">
        <v>0</v>
      </c>
      <c r="H37" s="12">
        <v>2218623</v>
      </c>
      <c r="I37" s="12">
        <v>15000</v>
      </c>
      <c r="J37" s="12">
        <v>0</v>
      </c>
      <c r="K37" s="12">
        <v>23990</v>
      </c>
      <c r="L37" s="12">
        <v>0</v>
      </c>
      <c r="M37" s="7"/>
    </row>
    <row r="38" spans="1:13" ht="25.5" x14ac:dyDescent="0.25">
      <c r="A38" s="9" t="s">
        <v>28</v>
      </c>
      <c r="B38" s="10" t="str">
        <f>"На проведение публичных массовых мероприятий"</f>
        <v>На проведение публичных массовых мероприятий</v>
      </c>
      <c r="C38" s="11">
        <v>250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7"/>
    </row>
    <row r="39" spans="1:13" ht="25.5" x14ac:dyDescent="0.25">
      <c r="A39" s="9" t="s">
        <v>29</v>
      </c>
      <c r="B39" s="10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9" s="11">
        <v>260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7"/>
    </row>
    <row r="40" spans="1:13" ht="38.25" x14ac:dyDescent="0.25">
      <c r="A40" s="9" t="s">
        <v>30</v>
      </c>
      <c r="B40" s="10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40" s="11">
        <v>270</v>
      </c>
      <c r="D40" s="12">
        <v>5866041</v>
      </c>
      <c r="E40" s="12">
        <v>0</v>
      </c>
      <c r="F40" s="12">
        <v>25000</v>
      </c>
      <c r="G40" s="12">
        <v>0</v>
      </c>
      <c r="H40" s="12">
        <v>5841041</v>
      </c>
      <c r="I40" s="12">
        <v>0</v>
      </c>
      <c r="J40" s="12">
        <v>0</v>
      </c>
      <c r="K40" s="12">
        <v>0</v>
      </c>
      <c r="L40" s="12">
        <v>0</v>
      </c>
      <c r="M40" s="7"/>
    </row>
    <row r="41" spans="1:13" ht="38.25" x14ac:dyDescent="0.25">
      <c r="A41" s="9" t="s">
        <v>31</v>
      </c>
      <c r="B41" s="10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41" s="11">
        <v>280</v>
      </c>
      <c r="D41" s="12">
        <v>595736</v>
      </c>
      <c r="E41" s="12">
        <v>0</v>
      </c>
      <c r="F41" s="12">
        <v>0</v>
      </c>
      <c r="G41" s="12">
        <v>7500</v>
      </c>
      <c r="H41" s="12">
        <v>588236</v>
      </c>
      <c r="I41" s="12">
        <v>0</v>
      </c>
      <c r="J41" s="12">
        <v>0</v>
      </c>
      <c r="K41" s="12">
        <v>0</v>
      </c>
      <c r="L41" s="12">
        <v>0</v>
      </c>
      <c r="M41" s="7"/>
    </row>
    <row r="42" spans="1:13" ht="38.25" x14ac:dyDescent="0.25">
      <c r="A42" s="9" t="s">
        <v>32</v>
      </c>
      <c r="B42" s="10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2" s="11">
        <v>300</v>
      </c>
      <c r="D42" s="12">
        <v>1000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1000</v>
      </c>
      <c r="L42" s="12">
        <v>0</v>
      </c>
      <c r="M42" s="7"/>
    </row>
    <row r="43" spans="1:13" x14ac:dyDescent="0.25">
      <c r="A43" s="9" t="s">
        <v>4</v>
      </c>
      <c r="B43" s="11" t="str">
        <f>"из них"</f>
        <v>из них</v>
      </c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7"/>
    </row>
    <row r="44" spans="1:13" ht="38.25" x14ac:dyDescent="0.25">
      <c r="A44" s="9" t="s">
        <v>33</v>
      </c>
      <c r="B44" s="10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44" s="11">
        <v>290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7"/>
    </row>
    <row r="45" spans="1:13" x14ac:dyDescent="0.25">
      <c r="M45" s="7"/>
    </row>
  </sheetData>
  <mergeCells count="3">
    <mergeCell ref="A1:L1"/>
    <mergeCell ref="A2:L2"/>
    <mergeCell ref="A3:L3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Kfpp16</dc:creator>
  <cp:lastModifiedBy>TIK</cp:lastModifiedBy>
  <cp:lastPrinted>2021-11-03T10:17:42Z</cp:lastPrinted>
  <dcterms:created xsi:type="dcterms:W3CDTF">2021-11-03T10:10:34Z</dcterms:created>
  <dcterms:modified xsi:type="dcterms:W3CDTF">2021-11-03T10:43:41Z</dcterms:modified>
</cp:coreProperties>
</file>